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2 сесія\8. фінансові питання\1. бюджет на 2020 рік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0" i="1" l="1"/>
  <c r="C101" i="1"/>
  <c r="C102" i="1"/>
  <c r="C103" i="1"/>
  <c r="C104" i="1"/>
  <c r="C105" i="1"/>
  <c r="E29" i="1"/>
  <c r="F29" i="1"/>
  <c r="E27" i="1"/>
  <c r="F27" i="1"/>
  <c r="D29" i="1"/>
  <c r="C29" i="1"/>
  <c r="D27" i="1"/>
  <c r="C28" i="1"/>
  <c r="C30" i="1"/>
  <c r="C27" i="1"/>
  <c r="D26" i="1"/>
  <c r="E78" i="1"/>
  <c r="E77" i="1"/>
  <c r="C81" i="1"/>
  <c r="F83" i="1"/>
  <c r="E83" i="1"/>
  <c r="E82" i="1"/>
  <c r="D33" i="1"/>
  <c r="C25" i="1"/>
  <c r="D23" i="1"/>
  <c r="C23" i="1"/>
  <c r="D24" i="1"/>
  <c r="C24" i="1"/>
  <c r="C26" i="1"/>
  <c r="F110" i="1"/>
  <c r="D110" i="1"/>
  <c r="D108" i="1"/>
  <c r="C108" i="1"/>
  <c r="C87" i="1"/>
  <c r="D99" i="1"/>
  <c r="D58" i="1"/>
  <c r="C60" i="1"/>
  <c r="F99" i="1"/>
  <c r="E110" i="1"/>
  <c r="E94" i="1"/>
  <c r="E99" i="1"/>
  <c r="E97" i="1"/>
  <c r="F97" i="1"/>
  <c r="D97" i="1"/>
  <c r="C97" i="1"/>
  <c r="D95" i="1"/>
  <c r="D62" i="1"/>
  <c r="C62" i="1"/>
  <c r="D67" i="1"/>
  <c r="D69" i="1"/>
  <c r="E69" i="1"/>
  <c r="C69" i="1"/>
  <c r="C63" i="1"/>
  <c r="D56" i="1"/>
  <c r="F94" i="1"/>
  <c r="C86" i="1"/>
  <c r="D84" i="1"/>
  <c r="D83" i="1"/>
  <c r="C83" i="1"/>
  <c r="E89" i="1"/>
  <c r="E88" i="1"/>
  <c r="E67" i="1"/>
  <c r="C67" i="1"/>
  <c r="F73" i="1"/>
  <c r="F72" i="1"/>
  <c r="F56" i="1"/>
  <c r="F62" i="1"/>
  <c r="F67" i="1"/>
  <c r="F69" i="1"/>
  <c r="F78" i="1"/>
  <c r="F77" i="1"/>
  <c r="D89" i="1"/>
  <c r="D88" i="1"/>
  <c r="C88" i="1"/>
  <c r="F91" i="1"/>
  <c r="F33" i="1"/>
  <c r="F44" i="1"/>
  <c r="F47" i="1"/>
  <c r="F51" i="1"/>
  <c r="F50" i="1"/>
  <c r="E51" i="1"/>
  <c r="E50" i="1"/>
  <c r="E16" i="1"/>
  <c r="E21" i="1"/>
  <c r="E15" i="1"/>
  <c r="E26" i="1"/>
  <c r="E33" i="1"/>
  <c r="E44" i="1"/>
  <c r="E47" i="1"/>
  <c r="D44" i="1"/>
  <c r="C44" i="1"/>
  <c r="E73" i="1"/>
  <c r="E72" i="1"/>
  <c r="D73" i="1"/>
  <c r="D72" i="1"/>
  <c r="C72" i="1"/>
  <c r="E58" i="1"/>
  <c r="E56" i="1"/>
  <c r="E62" i="1"/>
  <c r="E91" i="1"/>
  <c r="D91" i="1"/>
  <c r="D78" i="1"/>
  <c r="D77" i="1"/>
  <c r="C77" i="1"/>
  <c r="C95" i="1"/>
  <c r="D16" i="1"/>
  <c r="C16" i="1"/>
  <c r="D21" i="1"/>
  <c r="C21" i="1"/>
  <c r="D47" i="1"/>
  <c r="C47" i="1"/>
  <c r="D51" i="1"/>
  <c r="D50" i="1"/>
  <c r="C41" i="1"/>
  <c r="C66" i="1"/>
  <c r="C64" i="1"/>
  <c r="C96" i="1"/>
  <c r="C92" i="1"/>
  <c r="C90" i="1"/>
  <c r="C85" i="1"/>
  <c r="C80" i="1"/>
  <c r="C79" i="1"/>
  <c r="C76" i="1"/>
  <c r="C75" i="1"/>
  <c r="C74" i="1"/>
  <c r="C71" i="1"/>
  <c r="C70" i="1"/>
  <c r="C68" i="1"/>
  <c r="C65" i="1"/>
  <c r="C59" i="1"/>
  <c r="C57" i="1"/>
  <c r="C54" i="1"/>
  <c r="C53" i="1"/>
  <c r="C52" i="1"/>
  <c r="C49" i="1"/>
  <c r="C48" i="1"/>
  <c r="C46" i="1"/>
  <c r="C45" i="1"/>
  <c r="C43" i="1"/>
  <c r="C42" i="1"/>
  <c r="C40" i="1"/>
  <c r="C39" i="1"/>
  <c r="C38" i="1"/>
  <c r="C37" i="1"/>
  <c r="C36" i="1"/>
  <c r="C35" i="1"/>
  <c r="C34" i="1"/>
  <c r="C31" i="1"/>
  <c r="C22" i="1"/>
  <c r="C20" i="1"/>
  <c r="C19" i="1"/>
  <c r="C18" i="1"/>
  <c r="C17" i="1"/>
  <c r="F58" i="1"/>
  <c r="F21" i="1"/>
  <c r="F16" i="1"/>
  <c r="F15" i="1"/>
  <c r="F88" i="1"/>
  <c r="C84" i="1"/>
  <c r="C78" i="1"/>
  <c r="C73" i="1"/>
  <c r="C58" i="1"/>
  <c r="E32" i="1"/>
  <c r="E14" i="1"/>
  <c r="D61" i="1"/>
  <c r="D15" i="1"/>
  <c r="D14" i="1"/>
  <c r="C14" i="1"/>
  <c r="C51" i="1"/>
  <c r="C50" i="1"/>
  <c r="C91" i="1"/>
  <c r="E61" i="1"/>
  <c r="E55" i="1"/>
  <c r="E93" i="1"/>
  <c r="E126" i="1"/>
  <c r="C33" i="1"/>
  <c r="F32" i="1"/>
  <c r="F61" i="1"/>
  <c r="F55" i="1"/>
  <c r="D32" i="1"/>
  <c r="C110" i="1"/>
  <c r="D94" i="1"/>
  <c r="C94" i="1"/>
  <c r="C99" i="1"/>
  <c r="C56" i="1"/>
  <c r="F14" i="1"/>
  <c r="C32" i="1"/>
  <c r="C15" i="1"/>
  <c r="D55" i="1"/>
  <c r="F82" i="1"/>
  <c r="D82" i="1"/>
  <c r="C89" i="1"/>
  <c r="F93" i="1"/>
  <c r="F126" i="1"/>
  <c r="C55" i="1"/>
  <c r="C61" i="1"/>
  <c r="C82" i="1"/>
  <c r="D93" i="1"/>
  <c r="D126" i="1"/>
  <c r="C126" i="1"/>
  <c r="C93" i="1"/>
</calcChain>
</file>

<file path=xl/sharedStrings.xml><?xml version="1.0" encoding="utf-8"?>
<sst xmlns="http://schemas.openxmlformats.org/spreadsheetml/2006/main" count="132" uniqueCount="129">
  <si>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</si>
  <si>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</si>
  <si>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</si>
  <si>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</si>
  <si>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</si>
  <si>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</si>
  <si>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</si>
  <si>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</si>
  <si>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</si>
  <si>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</si>
  <si>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</si>
  <si>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</si>
  <si>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</si>
  <si>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</si>
  <si>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</si>
  <si>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</si>
  <si>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</si>
  <si>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</si>
  <si>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</si>
  <si>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</si>
  <si>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</si>
  <si>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</si>
  <si>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</si>
  <si>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</si>
  <si>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</si>
  <si>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</si>
  <si>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</si>
  <si>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</si>
  <si>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</si>
  <si>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</si>
  <si>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</si>
  <si>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</si>
  <si>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</si>
  <si>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</si>
  <si>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</si>
  <si>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</si>
  <si>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</si>
  <si>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</si>
  <si>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</si>
  <si>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</si>
  <si>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</si>
  <si>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</si>
  <si>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</si>
  <si>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</si>
  <si>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</si>
  <si>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</si>
  <si>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</si>
  <si>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</si>
  <si>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</si>
  <si>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</si>
  <si>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</si>
  <si>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</si>
  <si>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</si>
  <si>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</si>
  <si>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</si>
  <si>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</si>
  <si>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</si>
  <si>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</si>
  <si>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</si>
  <si>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</si>
  <si>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</si>
  <si>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</si>
  <si>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</si>
  <si>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</si>
  <si>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</si>
  <si>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</si>
  <si>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</si>
  <si>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</si>
  <si>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</si>
  <si>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</si>
  <si>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</si>
  <si>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</si>
  <si>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</si>
  <si>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</si>
  <si>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</si>
  <si>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</si>
  <si>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</si>
  <si>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</si>
  <si>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</si>
  <si>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</si>
  <si>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</si>
  <si>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</si>
  <si>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</si>
  <si>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</si>
  <si>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</si>
  <si>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</si>
  <si>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</si>
  <si>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</si>
  <si>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</si>
  <si>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</si>
  <si>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</si>
  <si>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</si>
  <si>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</si>
  <si>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  за рахунок відповідної субвенції з державного бюджету 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</si>
  <si>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</si>
  <si>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Субвенція з місцевого бюджету на здійснення природоохоронних заходів</t>
  </si>
  <si>
    <t xml:space="preserve">Дотації з місцевих бюджетів іншим місцевим бюджетам 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</si>
  <si>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</si>
  <si>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</si>
  <si>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</si>
  <si>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</si>
  <si>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</si>
  <si>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</si>
  <si>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 xml:space="preserve">Субвенція з місцевого бюджету на реалізацію заходів, спрямованих на підвищення якості освіти за рахунок відповідної субвенції з державного бюджету </t>
  </si>
  <si>
    <t>Субвенція з державного бюджету місцевим бюджетам на будівництво нових, реконструкцію та капітальний ремонт існуючих спортивних п`ятдесятиметрових і двадцятип`ятиметрових басейнів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</si>
  <si>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</si>
  <si>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здійснення природоохоронних заходів на об`єктах комунальної власності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</si>
  <si>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</si>
  <si>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Кошти від відчуження майна, що належить Автономній Республіці Крим та майна, що перебуває в комунальній власності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</si>
  <si>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</si>
  <si>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</si>
  <si>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</si>
  <si>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</si>
  <si>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Субвенція з місцевого бюджету на 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та визнані інвалідами війни ІІІ групи відповідно до пунктів 11-14 частини другої статті 7 або учасниками бойових дій відповідно до пунктів 19-20 частини першої статті 6 Закону України «Про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</si>
  <si>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Яна ЧАБАН</t>
  </si>
  <si>
    <t>Рентна плата за використання інших природніх ресурсів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</si>
  <si>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</si>
  <si>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</si>
  <si>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Надходження бюджетних установ від реалізації в установленому порядку майна (крім нерухомого майна)</t>
  </si>
  <si>
    <t>Секретар Мелітопольської міської ради</t>
  </si>
  <si>
    <t>Роман РОМАНОВ</t>
  </si>
  <si>
    <t>Доходи місцевого бюджету  на 2020 рік</t>
  </si>
  <si>
    <t>(код бюджета)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</si>
  <si>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</si>
  <si>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</si>
  <si>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</si>
  <si>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до рішення 52 сесії</t>
  </si>
  <si>
    <t>від 18.11.2019  № 8/1</t>
  </si>
  <si>
    <t>Запорізької області VII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</si>
</sst>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name val="Arial"/>
      <family val="2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u/>
      <sz val="12"/>
      <name val="Arial"/>
      <family val="2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7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2" xfId="0" applyFont="1" applyBorder="1"/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" fillId="0" borderId="0" xfId="0" applyFont="1" applyBorder="1"/>
    <xf numFmtId="0" fontId="12" fillId="0" borderId="2" xfId="0" applyFont="1" applyBorder="1"/>
    <xf numFmtId="0" fontId="1" fillId="0" borderId="0" xfId="0" applyFont="1" applyAlignment="1">
      <alignment wrapText="1"/>
    </xf>
    <xf numFmtId="0" fontId="13" fillId="0" borderId="2" xfId="0" applyFont="1" applyBorder="1"/>
    <xf numFmtId="1" fontId="1" fillId="0" borderId="0" xfId="0" applyNumberFormat="1" applyFont="1"/>
    <xf numFmtId="0" fontId="13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4" fontId="7" fillId="0" borderId="1" xfId="0" applyNumberFormat="1" applyFont="1" applyBorder="1"/>
    <xf numFmtId="4" fontId="12" fillId="0" borderId="1" xfId="0" applyNumberFormat="1" applyFont="1" applyBorder="1"/>
    <xf numFmtId="4" fontId="11" fillId="0" borderId="1" xfId="0" applyNumberFormat="1" applyFont="1" applyBorder="1"/>
    <xf numFmtId="4" fontId="8" fillId="0" borderId="1" xfId="0" applyNumberFormat="1" applyFont="1" applyBorder="1"/>
    <xf numFmtId="4" fontId="13" fillId="0" borderId="1" xfId="0" applyNumberFormat="1" applyFont="1" applyBorder="1"/>
    <xf numFmtId="4" fontId="1" fillId="0" borderId="0" xfId="0" applyNumberFormat="1" applyFont="1"/>
    <xf numFmtId="4" fontId="13" fillId="0" borderId="3" xfId="0" applyNumberFormat="1" applyFont="1" applyBorder="1"/>
    <xf numFmtId="0" fontId="7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3" fillId="0" borderId="1" xfId="0" applyFont="1" applyBorder="1" applyAlignment="1"/>
    <xf numFmtId="0" fontId="14" fillId="0" borderId="1" xfId="0" applyFont="1" applyBorder="1" applyAlignment="1"/>
    <xf numFmtId="0" fontId="12" fillId="0" borderId="1" xfId="0" applyFont="1" applyBorder="1" applyAlignment="1"/>
    <xf numFmtId="0" fontId="14" fillId="0" borderId="1" xfId="1" applyFont="1" applyBorder="1" applyAlignment="1" applyProtection="1"/>
    <xf numFmtId="0" fontId="1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/>
    <xf numFmtId="4" fontId="12" fillId="0" borderId="3" xfId="0" applyNumberFormat="1" applyFont="1" applyBorder="1"/>
    <xf numFmtId="4" fontId="11" fillId="0" borderId="3" xfId="0" applyNumberFormat="1" applyFont="1" applyBorder="1"/>
    <xf numFmtId="4" fontId="8" fillId="0" borderId="3" xfId="0" applyNumberFormat="1" applyFont="1" applyBorder="1"/>
    <xf numFmtId="0" fontId="14" fillId="0" borderId="2" xfId="0" applyFont="1" applyBorder="1"/>
    <xf numFmtId="0" fontId="12" fillId="0" borderId="2" xfId="1" applyFont="1" applyBorder="1" applyAlignment="1" applyProtection="1"/>
    <xf numFmtId="0" fontId="8" fillId="0" borderId="4" xfId="0" applyFont="1" applyBorder="1"/>
    <xf numFmtId="0" fontId="10" fillId="0" borderId="5" xfId="0" applyFont="1" applyBorder="1" applyAlignment="1">
      <alignment wrapText="1"/>
    </xf>
    <xf numFmtId="4" fontId="13" fillId="0" borderId="6" xfId="0" applyNumberFormat="1" applyFont="1" applyBorder="1"/>
    <xf numFmtId="4" fontId="13" fillId="0" borderId="5" xfId="0" applyNumberFormat="1" applyFont="1" applyBorder="1"/>
    <xf numFmtId="0" fontId="15" fillId="0" borderId="0" xfId="0" applyFont="1" applyAlignment="1">
      <alignment wrapText="1"/>
    </xf>
    <xf numFmtId="0" fontId="15" fillId="0" borderId="0" xfId="0" applyFont="1"/>
    <xf numFmtId="4" fontId="12" fillId="0" borderId="0" xfId="0" applyNumberFormat="1" applyFont="1" applyFill="1" applyBorder="1"/>
    <xf numFmtId="4" fontId="11" fillId="0" borderId="0" xfId="0" applyNumberFormat="1" applyFont="1" applyFill="1" applyBorder="1"/>
    <xf numFmtId="0" fontId="1" fillId="0" borderId="0" xfId="0" applyFont="1" applyAlignment="1">
      <alignment horizontal="right"/>
    </xf>
    <xf numFmtId="4" fontId="13" fillId="0" borderId="1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4" fontId="11" fillId="0" borderId="3" xfId="0" applyNumberFormat="1" applyFont="1" applyBorder="1" applyAlignment="1"/>
    <xf numFmtId="0" fontId="11" fillId="0" borderId="1" xfId="0" applyFont="1" applyBorder="1" applyAlignment="1">
      <alignment horizontal="left" wrapText="1"/>
    </xf>
    <xf numFmtId="0" fontId="11" fillId="0" borderId="2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4" fontId="10" fillId="0" borderId="0" xfId="0" applyNumberFormat="1" applyFont="1"/>
    <xf numFmtId="4" fontId="11" fillId="0" borderId="1" xfId="0" applyNumberFormat="1" applyFont="1" applyFill="1" applyBorder="1"/>
    <xf numFmtId="0" fontId="4" fillId="0" borderId="0" xfId="0" applyFont="1" applyAlignment="1">
      <alignment horizontal="center"/>
    </xf>
    <xf numFmtId="0" fontId="0" fillId="0" borderId="0" xfId="0" applyFont="1" applyBorder="1"/>
    <xf numFmtId="0" fontId="10" fillId="0" borderId="0" xfId="0" applyFont="1"/>
    <xf numFmtId="0" fontId="20" fillId="0" borderId="1" xfId="0" applyFont="1" applyBorder="1" applyAlignment="1">
      <alignment horizontal="left" wrapText="1"/>
    </xf>
    <xf numFmtId="1" fontId="11" fillId="0" borderId="2" xfId="0" applyNumberFormat="1" applyFont="1" applyBorder="1" applyAlignment="1">
      <alignment horizontal="right"/>
    </xf>
    <xf numFmtId="0" fontId="21" fillId="0" borderId="1" xfId="0" applyFont="1" applyBorder="1" applyAlignment="1">
      <alignment horizontal="left" wrapText="1"/>
    </xf>
    <xf numFmtId="1" fontId="21" fillId="0" borderId="2" xfId="0" applyNumberFormat="1" applyFont="1" applyBorder="1" applyAlignment="1">
      <alignment horizontal="right"/>
    </xf>
    <xf numFmtId="4" fontId="11" fillId="0" borderId="1" xfId="0" applyNumberFormat="1" applyFont="1" applyBorder="1" applyAlignment="1"/>
    <xf numFmtId="0" fontId="22" fillId="0" borderId="0" xfId="0" applyFont="1"/>
    <xf numFmtId="0" fontId="23" fillId="0" borderId="1" xfId="0" applyFont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41"/>
  <sheetViews>
    <sheetView tabSelected="1" zoomScaleNormal="100" workbookViewId="0">
      <selection activeCell="J8" sqref="J8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9.140625" style="1"/>
    <col min="9" max="9" width="13.85546875" style="1" bestFit="1" customWidth="1"/>
    <col min="10" max="16384" width="9.140625" style="1"/>
  </cols>
  <sheetData>
    <row r="1" spans="1:7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126</v>
      </c>
      <c r="F2" s="9"/>
    </row>
    <row r="3" spans="1:7" x14ac:dyDescent="0.2">
      <c r="C3" s="9"/>
      <c r="D3" s="9"/>
      <c r="E3" s="9" t="s">
        <v>15</v>
      </c>
      <c r="F3" s="9"/>
    </row>
    <row r="4" spans="1:7" x14ac:dyDescent="0.2">
      <c r="C4" s="3"/>
      <c r="D4" s="3"/>
      <c r="E4" s="3" t="s">
        <v>128</v>
      </c>
      <c r="F4" s="3"/>
    </row>
    <row r="5" spans="1:7" x14ac:dyDescent="0.2">
      <c r="A5" s="4"/>
      <c r="B5" s="5"/>
      <c r="C5" s="9"/>
      <c r="D5" s="9"/>
      <c r="E5" s="9" t="s">
        <v>127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85" t="s">
        <v>121</v>
      </c>
      <c r="B7" s="85"/>
      <c r="C7" s="85"/>
      <c r="D7" s="85"/>
      <c r="E7" s="85"/>
      <c r="F7" s="85"/>
      <c r="G7" s="6"/>
    </row>
    <row r="8" spans="1:7" ht="18.600000000000001" customHeight="1" x14ac:dyDescent="0.25">
      <c r="A8" s="69"/>
      <c r="B8" s="69"/>
      <c r="C8" s="69"/>
      <c r="D8" s="69"/>
      <c r="E8" s="69"/>
      <c r="F8" s="69"/>
      <c r="G8" s="6"/>
    </row>
    <row r="9" spans="1:7" ht="18.600000000000001" customHeight="1" x14ac:dyDescent="0.25">
      <c r="A9" s="88">
        <v>2310700000</v>
      </c>
      <c r="B9" s="88"/>
      <c r="C9" s="69"/>
      <c r="D9" s="69"/>
      <c r="E9" s="69"/>
      <c r="F9" s="69"/>
      <c r="G9" s="6"/>
    </row>
    <row r="10" spans="1:7" ht="18.600000000000001" customHeight="1" x14ac:dyDescent="0.25">
      <c r="A10" s="89" t="s">
        <v>122</v>
      </c>
      <c r="B10" s="89"/>
      <c r="C10" s="69"/>
      <c r="D10" s="69"/>
      <c r="E10" s="69"/>
      <c r="F10" s="69"/>
      <c r="G10" s="6"/>
    </row>
    <row r="11" spans="1:7" ht="18.75" thickBot="1" x14ac:dyDescent="0.3">
      <c r="A11" s="7"/>
      <c r="B11" s="8"/>
      <c r="C11" s="8"/>
      <c r="D11" s="8"/>
      <c r="E11" s="9"/>
      <c r="F11" s="57" t="s">
        <v>16</v>
      </c>
      <c r="G11" s="8"/>
    </row>
    <row r="12" spans="1:7" ht="27.75" customHeight="1" x14ac:dyDescent="0.2">
      <c r="A12" s="79" t="s">
        <v>0</v>
      </c>
      <c r="B12" s="81" t="s">
        <v>85</v>
      </c>
      <c r="C12" s="83" t="s">
        <v>86</v>
      </c>
      <c r="D12" s="83" t="s">
        <v>74</v>
      </c>
      <c r="E12" s="83" t="s">
        <v>14</v>
      </c>
      <c r="F12" s="87"/>
    </row>
    <row r="13" spans="1:7" ht="47.25" customHeight="1" x14ac:dyDescent="0.2">
      <c r="A13" s="80"/>
      <c r="B13" s="82"/>
      <c r="C13" s="84"/>
      <c r="D13" s="86"/>
      <c r="E13" s="10" t="s">
        <v>87</v>
      </c>
      <c r="F13" s="42" t="s">
        <v>17</v>
      </c>
    </row>
    <row r="14" spans="1:7" ht="15" customHeight="1" x14ac:dyDescent="0.2">
      <c r="A14" s="12">
        <v>10000000</v>
      </c>
      <c r="B14" s="11" t="s">
        <v>1</v>
      </c>
      <c r="C14" s="29">
        <f>SUM(D14+E14)</f>
        <v>675060000</v>
      </c>
      <c r="D14" s="25">
        <f>SUM(D15+D23+D26+D32)</f>
        <v>674860000</v>
      </c>
      <c r="E14" s="25">
        <f>SUM(E15+E26+E32+E50)</f>
        <v>200000</v>
      </c>
      <c r="F14" s="43">
        <f>SUM(+F26+F32+F50)</f>
        <v>0</v>
      </c>
      <c r="G14" s="30"/>
    </row>
    <row r="15" spans="1:7" ht="22.9" customHeight="1" x14ac:dyDescent="0.2">
      <c r="A15" s="12">
        <v>11000000</v>
      </c>
      <c r="B15" s="32" t="s">
        <v>2</v>
      </c>
      <c r="C15" s="29">
        <f t="shared" ref="C15:C83" si="0">SUM(D15+E15)</f>
        <v>425550000</v>
      </c>
      <c r="D15" s="25">
        <f>SUM(D16+D21)</f>
        <v>425550000</v>
      </c>
      <c r="E15" s="25">
        <f>SUM(E16+E21)</f>
        <v>0</v>
      </c>
      <c r="F15" s="43">
        <f>SUM(F16+F21)</f>
        <v>0</v>
      </c>
    </row>
    <row r="16" spans="1:7" ht="16.149999999999999" customHeight="1" x14ac:dyDescent="0.2">
      <c r="A16" s="21">
        <v>11010000</v>
      </c>
      <c r="B16" s="33" t="s">
        <v>55</v>
      </c>
      <c r="C16" s="29">
        <f t="shared" si="0"/>
        <v>425000000</v>
      </c>
      <c r="D16" s="29">
        <f>SUM(D17:D20)</f>
        <v>425000000</v>
      </c>
      <c r="E16" s="29">
        <f>SUM(E17:E20)</f>
        <v>0</v>
      </c>
      <c r="F16" s="31">
        <f>SUM(F17:F20)</f>
        <v>0</v>
      </c>
      <c r="G16" s="67"/>
    </row>
    <row r="17" spans="1:252" s="18" customFormat="1" ht="22.15" customHeight="1" x14ac:dyDescent="0.2">
      <c r="A17" s="19">
        <v>11010100</v>
      </c>
      <c r="B17" s="24" t="s">
        <v>52</v>
      </c>
      <c r="C17" s="29">
        <f t="shared" si="0"/>
        <v>375000000</v>
      </c>
      <c r="D17" s="26">
        <v>375000000</v>
      </c>
      <c r="E17" s="26">
        <v>0</v>
      </c>
      <c r="F17" s="44">
        <v>0</v>
      </c>
      <c r="G17" s="55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</row>
    <row r="18" spans="1:252" s="18" customFormat="1" ht="44.45" customHeight="1" x14ac:dyDescent="0.2">
      <c r="A18" s="16">
        <v>11010200</v>
      </c>
      <c r="B18" s="34" t="s">
        <v>50</v>
      </c>
      <c r="C18" s="29">
        <f t="shared" si="0"/>
        <v>36000000</v>
      </c>
      <c r="D18" s="27">
        <v>36000000</v>
      </c>
      <c r="E18" s="27">
        <v>0</v>
      </c>
      <c r="F18" s="45">
        <v>0</v>
      </c>
      <c r="G18" s="56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</row>
    <row r="19" spans="1:252" s="18" customFormat="1" ht="24" customHeight="1" x14ac:dyDescent="0.2">
      <c r="A19" s="16">
        <v>11010400</v>
      </c>
      <c r="B19" s="34" t="s">
        <v>54</v>
      </c>
      <c r="C19" s="29">
        <f t="shared" si="0"/>
        <v>6800000</v>
      </c>
      <c r="D19" s="27">
        <v>6800000</v>
      </c>
      <c r="E19" s="27">
        <v>0</v>
      </c>
      <c r="F19" s="45">
        <v>0</v>
      </c>
      <c r="G19" s="56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</row>
    <row r="20" spans="1:252" s="18" customFormat="1" ht="21.6" customHeight="1" x14ac:dyDescent="0.2">
      <c r="A20" s="16">
        <v>11010500</v>
      </c>
      <c r="B20" s="34" t="s">
        <v>51</v>
      </c>
      <c r="C20" s="29">
        <f t="shared" si="0"/>
        <v>7200000</v>
      </c>
      <c r="D20" s="27">
        <v>7200000</v>
      </c>
      <c r="E20" s="27">
        <v>0</v>
      </c>
      <c r="F20" s="45">
        <v>0</v>
      </c>
      <c r="G20" s="56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</row>
    <row r="21" spans="1:252" x14ac:dyDescent="0.2">
      <c r="A21" s="21">
        <v>11020000</v>
      </c>
      <c r="B21" s="33" t="s">
        <v>22</v>
      </c>
      <c r="C21" s="29">
        <f t="shared" si="0"/>
        <v>550000</v>
      </c>
      <c r="D21" s="29">
        <f>SUM(D22:D22)</f>
        <v>550000</v>
      </c>
      <c r="E21" s="29">
        <f>SUM(E22:E22)</f>
        <v>0</v>
      </c>
      <c r="F21" s="31">
        <f>SUM(F22:F22)</f>
        <v>0</v>
      </c>
    </row>
    <row r="22" spans="1:252" ht="25.5" customHeight="1" x14ac:dyDescent="0.2">
      <c r="A22" s="13">
        <v>11020200</v>
      </c>
      <c r="B22" s="35" t="s">
        <v>31</v>
      </c>
      <c r="C22" s="29">
        <f t="shared" si="0"/>
        <v>550000</v>
      </c>
      <c r="D22" s="27">
        <v>550000</v>
      </c>
      <c r="E22" s="28">
        <v>0</v>
      </c>
      <c r="F22" s="46">
        <v>0</v>
      </c>
    </row>
    <row r="23" spans="1:252" ht="15" customHeight="1" x14ac:dyDescent="0.2">
      <c r="A23" s="21">
        <v>13000000</v>
      </c>
      <c r="B23" s="33" t="s">
        <v>115</v>
      </c>
      <c r="C23" s="29">
        <f t="shared" si="0"/>
        <v>30000</v>
      </c>
      <c r="D23" s="29">
        <f>SUM(D24)</f>
        <v>30000</v>
      </c>
      <c r="E23" s="28">
        <v>0</v>
      </c>
      <c r="F23" s="46">
        <v>0</v>
      </c>
    </row>
    <row r="24" spans="1:252" s="60" customFormat="1" ht="13.15" customHeight="1" x14ac:dyDescent="0.2">
      <c r="A24" s="21">
        <v>13030000</v>
      </c>
      <c r="B24" s="33" t="s">
        <v>116</v>
      </c>
      <c r="C24" s="29">
        <f t="shared" si="0"/>
        <v>30000</v>
      </c>
      <c r="D24" s="29">
        <f>SUM(D25)</f>
        <v>30000</v>
      </c>
      <c r="E24" s="27">
        <v>0</v>
      </c>
      <c r="F24" s="45">
        <v>0</v>
      </c>
    </row>
    <row r="25" spans="1:252" s="60" customFormat="1" ht="25.5" customHeight="1" x14ac:dyDescent="0.2">
      <c r="A25" s="16">
        <v>13030100</v>
      </c>
      <c r="B25" s="34" t="s">
        <v>117</v>
      </c>
      <c r="C25" s="29">
        <f t="shared" si="0"/>
        <v>30000</v>
      </c>
      <c r="D25" s="27">
        <v>30000</v>
      </c>
      <c r="E25" s="27">
        <v>0</v>
      </c>
      <c r="F25" s="45">
        <v>0</v>
      </c>
    </row>
    <row r="26" spans="1:252" x14ac:dyDescent="0.2">
      <c r="A26" s="21">
        <v>14000000</v>
      </c>
      <c r="B26" s="37" t="s">
        <v>57</v>
      </c>
      <c r="C26" s="29">
        <f>SUM(D26+E26)</f>
        <v>60000000</v>
      </c>
      <c r="D26" s="29">
        <f>D27+D29+D31</f>
        <v>60000000</v>
      </c>
      <c r="E26" s="29">
        <f>SUM(E31)</f>
        <v>0</v>
      </c>
      <c r="F26" s="31">
        <v>0</v>
      </c>
      <c r="G26" s="30"/>
    </row>
    <row r="27" spans="1:252" ht="22.5" x14ac:dyDescent="0.2">
      <c r="A27" s="21">
        <v>14020000</v>
      </c>
      <c r="B27" s="40" t="s">
        <v>123</v>
      </c>
      <c r="C27" s="29">
        <f>SUM(D27+E27)</f>
        <v>5000000</v>
      </c>
      <c r="D27" s="29">
        <f>D28</f>
        <v>5000000</v>
      </c>
      <c r="E27" s="29">
        <f>E28</f>
        <v>0</v>
      </c>
      <c r="F27" s="31">
        <f>F28</f>
        <v>0</v>
      </c>
      <c r="G27" s="30"/>
    </row>
    <row r="28" spans="1:252" x14ac:dyDescent="0.2">
      <c r="A28" s="16">
        <v>14021900</v>
      </c>
      <c r="B28" s="38" t="s">
        <v>124</v>
      </c>
      <c r="C28" s="27">
        <f>SUM(D28+E28)</f>
        <v>5000000</v>
      </c>
      <c r="D28" s="27">
        <v>5000000</v>
      </c>
      <c r="E28" s="27">
        <v>0</v>
      </c>
      <c r="F28" s="45">
        <v>0</v>
      </c>
      <c r="G28" s="30"/>
    </row>
    <row r="29" spans="1:252" ht="18.75" x14ac:dyDescent="0.2">
      <c r="A29" s="21">
        <v>14030000</v>
      </c>
      <c r="B29" s="78" t="s">
        <v>125</v>
      </c>
      <c r="C29" s="29">
        <f>SUM(D29+E29)</f>
        <v>15000000</v>
      </c>
      <c r="D29" s="29">
        <f>D30</f>
        <v>15000000</v>
      </c>
      <c r="E29" s="29">
        <f>E30</f>
        <v>0</v>
      </c>
      <c r="F29" s="31">
        <f>F30</f>
        <v>0</v>
      </c>
      <c r="G29" s="30"/>
    </row>
    <row r="30" spans="1:252" x14ac:dyDescent="0.2">
      <c r="A30" s="16">
        <v>14031900</v>
      </c>
      <c r="B30" s="38" t="s">
        <v>124</v>
      </c>
      <c r="C30" s="27">
        <f>SUM(D30+E30)</f>
        <v>15000000</v>
      </c>
      <c r="D30" s="27">
        <v>15000000</v>
      </c>
      <c r="E30" s="27">
        <v>0</v>
      </c>
      <c r="F30" s="45">
        <v>0</v>
      </c>
      <c r="G30" s="30"/>
    </row>
    <row r="31" spans="1:252" ht="26.45" customHeight="1" x14ac:dyDescent="0.2">
      <c r="A31" s="21">
        <v>14040000</v>
      </c>
      <c r="B31" s="40" t="s">
        <v>58</v>
      </c>
      <c r="C31" s="29">
        <f t="shared" si="0"/>
        <v>40000000</v>
      </c>
      <c r="D31" s="29">
        <v>40000000</v>
      </c>
      <c r="E31" s="29">
        <v>0</v>
      </c>
      <c r="F31" s="31">
        <v>0</v>
      </c>
    </row>
    <row r="32" spans="1:252" x14ac:dyDescent="0.2">
      <c r="A32" s="47">
        <v>18000000</v>
      </c>
      <c r="B32" s="36" t="s">
        <v>59</v>
      </c>
      <c r="C32" s="29">
        <f t="shared" si="0"/>
        <v>189280000</v>
      </c>
      <c r="D32" s="29">
        <f>SUM(D33+D44+D47)</f>
        <v>189280000</v>
      </c>
      <c r="E32" s="29">
        <f>SUM(E33+E44+E47)</f>
        <v>0</v>
      </c>
      <c r="F32" s="31">
        <f>SUM(F33+F44+F47)</f>
        <v>0</v>
      </c>
    </row>
    <row r="33" spans="1:7" x14ac:dyDescent="0.2">
      <c r="A33" s="47">
        <v>18010000</v>
      </c>
      <c r="B33" s="37" t="s">
        <v>60</v>
      </c>
      <c r="C33" s="29">
        <f t="shared" si="0"/>
        <v>74140000</v>
      </c>
      <c r="D33" s="29">
        <f>SUM(D34:D43)</f>
        <v>74140000</v>
      </c>
      <c r="E33" s="29">
        <f>SUM(E34:E43)</f>
        <v>0</v>
      </c>
      <c r="F33" s="31">
        <f>SUM(F34:F43)</f>
        <v>0</v>
      </c>
      <c r="G33" s="30"/>
    </row>
    <row r="34" spans="1:7" ht="33.75" x14ac:dyDescent="0.2">
      <c r="A34" s="48">
        <v>18010100</v>
      </c>
      <c r="B34" s="24" t="s">
        <v>61</v>
      </c>
      <c r="C34" s="29">
        <f t="shared" si="0"/>
        <v>120000</v>
      </c>
      <c r="D34" s="27">
        <v>120000</v>
      </c>
      <c r="E34" s="27">
        <v>0</v>
      </c>
      <c r="F34" s="45">
        <v>0</v>
      </c>
      <c r="G34" s="30"/>
    </row>
    <row r="35" spans="1:7" ht="33.75" x14ac:dyDescent="0.2">
      <c r="A35" s="16">
        <v>18010200</v>
      </c>
      <c r="B35" s="24" t="s">
        <v>62</v>
      </c>
      <c r="C35" s="29">
        <f t="shared" si="0"/>
        <v>3900000</v>
      </c>
      <c r="D35" s="27">
        <v>3900000</v>
      </c>
      <c r="E35" s="27">
        <v>0</v>
      </c>
      <c r="F35" s="45">
        <v>0</v>
      </c>
    </row>
    <row r="36" spans="1:7" ht="33.75" x14ac:dyDescent="0.2">
      <c r="A36" s="16">
        <v>18010300</v>
      </c>
      <c r="B36" s="24" t="s">
        <v>63</v>
      </c>
      <c r="C36" s="29">
        <f t="shared" si="0"/>
        <v>7200000</v>
      </c>
      <c r="D36" s="27">
        <v>7200000</v>
      </c>
      <c r="E36" s="27">
        <v>0</v>
      </c>
      <c r="F36" s="45">
        <v>0</v>
      </c>
    </row>
    <row r="37" spans="1:7" ht="33.75" x14ac:dyDescent="0.2">
      <c r="A37" s="16">
        <v>18010400</v>
      </c>
      <c r="B37" s="24" t="s">
        <v>64</v>
      </c>
      <c r="C37" s="29">
        <f t="shared" si="0"/>
        <v>8800000</v>
      </c>
      <c r="D37" s="27">
        <v>8800000</v>
      </c>
      <c r="E37" s="27">
        <v>0</v>
      </c>
      <c r="F37" s="45">
        <v>0</v>
      </c>
      <c r="G37" s="67"/>
    </row>
    <row r="38" spans="1:7" x14ac:dyDescent="0.2">
      <c r="A38" s="16">
        <v>18010500</v>
      </c>
      <c r="B38" s="38" t="s">
        <v>18</v>
      </c>
      <c r="C38" s="29">
        <f t="shared" si="0"/>
        <v>17100000</v>
      </c>
      <c r="D38" s="27">
        <v>17100000</v>
      </c>
      <c r="E38" s="27">
        <v>0</v>
      </c>
      <c r="F38" s="45">
        <v>0</v>
      </c>
      <c r="G38" s="30"/>
    </row>
    <row r="39" spans="1:7" x14ac:dyDescent="0.2">
      <c r="A39" s="16">
        <v>18010600</v>
      </c>
      <c r="B39" s="38" t="s">
        <v>19</v>
      </c>
      <c r="C39" s="29">
        <f t="shared" si="0"/>
        <v>23000000</v>
      </c>
      <c r="D39" s="27">
        <v>23000000</v>
      </c>
      <c r="E39" s="27">
        <v>0</v>
      </c>
      <c r="F39" s="45">
        <v>0</v>
      </c>
    </row>
    <row r="40" spans="1:7" x14ac:dyDescent="0.2">
      <c r="A40" s="16">
        <v>18010700</v>
      </c>
      <c r="B40" s="38" t="s">
        <v>20</v>
      </c>
      <c r="C40" s="29">
        <f t="shared" si="0"/>
        <v>1300000</v>
      </c>
      <c r="D40" s="27">
        <v>1300000</v>
      </c>
      <c r="E40" s="27">
        <v>0</v>
      </c>
      <c r="F40" s="45">
        <v>0</v>
      </c>
      <c r="G40" s="30"/>
    </row>
    <row r="41" spans="1:7" x14ac:dyDescent="0.2">
      <c r="A41" s="16">
        <v>18010900</v>
      </c>
      <c r="B41" s="38" t="s">
        <v>21</v>
      </c>
      <c r="C41" s="29">
        <f t="shared" si="0"/>
        <v>12100000</v>
      </c>
      <c r="D41" s="27">
        <v>12100000</v>
      </c>
      <c r="E41" s="27">
        <v>0</v>
      </c>
      <c r="F41" s="45">
        <v>0</v>
      </c>
      <c r="G41" s="30"/>
    </row>
    <row r="42" spans="1:7" x14ac:dyDescent="0.2">
      <c r="A42" s="16">
        <v>18011000</v>
      </c>
      <c r="B42" s="38" t="s">
        <v>65</v>
      </c>
      <c r="C42" s="29">
        <f t="shared" si="0"/>
        <v>270000</v>
      </c>
      <c r="D42" s="27">
        <v>270000</v>
      </c>
      <c r="E42" s="27">
        <v>0</v>
      </c>
      <c r="F42" s="45">
        <v>0</v>
      </c>
      <c r="G42" s="30"/>
    </row>
    <row r="43" spans="1:7" x14ac:dyDescent="0.2">
      <c r="A43" s="16">
        <v>18011100</v>
      </c>
      <c r="B43" s="38" t="s">
        <v>66</v>
      </c>
      <c r="C43" s="29">
        <f t="shared" si="0"/>
        <v>350000</v>
      </c>
      <c r="D43" s="27">
        <v>350000</v>
      </c>
      <c r="E43" s="27">
        <v>0</v>
      </c>
      <c r="F43" s="45">
        <v>0</v>
      </c>
    </row>
    <row r="44" spans="1:7" x14ac:dyDescent="0.2">
      <c r="A44" s="21">
        <v>18030000</v>
      </c>
      <c r="B44" s="39" t="s">
        <v>30</v>
      </c>
      <c r="C44" s="29">
        <f t="shared" si="0"/>
        <v>140000</v>
      </c>
      <c r="D44" s="29">
        <f>SUM(D45:D46)</f>
        <v>140000</v>
      </c>
      <c r="E44" s="29">
        <f>SUM(E45:E46)</f>
        <v>0</v>
      </c>
      <c r="F44" s="31">
        <f>SUM(F45:F46)</f>
        <v>0</v>
      </c>
      <c r="G44" s="67"/>
    </row>
    <row r="45" spans="1:7" x14ac:dyDescent="0.2">
      <c r="A45" s="16">
        <v>18030100</v>
      </c>
      <c r="B45" s="24" t="s">
        <v>32</v>
      </c>
      <c r="C45" s="29">
        <f t="shared" si="0"/>
        <v>98000</v>
      </c>
      <c r="D45" s="27">
        <v>98000</v>
      </c>
      <c r="E45" s="27">
        <v>0</v>
      </c>
      <c r="F45" s="45">
        <v>0</v>
      </c>
    </row>
    <row r="46" spans="1:7" x14ac:dyDescent="0.2">
      <c r="A46" s="16">
        <v>18030200</v>
      </c>
      <c r="B46" s="24" t="s">
        <v>33</v>
      </c>
      <c r="C46" s="29">
        <f t="shared" si="0"/>
        <v>42000</v>
      </c>
      <c r="D46" s="27">
        <v>42000</v>
      </c>
      <c r="E46" s="27">
        <v>0</v>
      </c>
      <c r="F46" s="45">
        <v>0</v>
      </c>
    </row>
    <row r="47" spans="1:7" x14ac:dyDescent="0.2">
      <c r="A47" s="21">
        <v>18050000</v>
      </c>
      <c r="B47" s="33" t="s">
        <v>34</v>
      </c>
      <c r="C47" s="29">
        <f t="shared" si="0"/>
        <v>115000000</v>
      </c>
      <c r="D47" s="25">
        <f>SUM(D48:D49)</f>
        <v>115000000</v>
      </c>
      <c r="E47" s="25">
        <f>SUM(E48:E49)</f>
        <v>0</v>
      </c>
      <c r="F47" s="43">
        <f>SUM(F48:F49)</f>
        <v>0</v>
      </c>
      <c r="G47" s="71"/>
    </row>
    <row r="48" spans="1:7" x14ac:dyDescent="0.2">
      <c r="A48" s="16">
        <v>18050300</v>
      </c>
      <c r="B48" s="34" t="s">
        <v>35</v>
      </c>
      <c r="C48" s="29">
        <f t="shared" si="0"/>
        <v>18400000</v>
      </c>
      <c r="D48" s="28">
        <v>18400000</v>
      </c>
      <c r="E48" s="28">
        <v>0</v>
      </c>
      <c r="F48" s="46">
        <v>0</v>
      </c>
    </row>
    <row r="49" spans="1:7" x14ac:dyDescent="0.2">
      <c r="A49" s="16">
        <v>18050400</v>
      </c>
      <c r="B49" s="34" t="s">
        <v>36</v>
      </c>
      <c r="C49" s="29">
        <f t="shared" si="0"/>
        <v>96600000</v>
      </c>
      <c r="D49" s="28">
        <v>96600000</v>
      </c>
      <c r="E49" s="28">
        <v>0</v>
      </c>
      <c r="F49" s="46">
        <v>0</v>
      </c>
    </row>
    <row r="50" spans="1:7" x14ac:dyDescent="0.2">
      <c r="A50" s="21">
        <v>19000000</v>
      </c>
      <c r="B50" s="33" t="s">
        <v>37</v>
      </c>
      <c r="C50" s="29">
        <f>SUM(C51)</f>
        <v>200000</v>
      </c>
      <c r="D50" s="29">
        <f>SUM(D51)</f>
        <v>0</v>
      </c>
      <c r="E50" s="29">
        <f>SUM(E51)</f>
        <v>200000</v>
      </c>
      <c r="F50" s="31">
        <f>SUM(F51)</f>
        <v>0</v>
      </c>
    </row>
    <row r="51" spans="1:7" x14ac:dyDescent="0.2">
      <c r="A51" s="21">
        <v>19010000</v>
      </c>
      <c r="B51" s="33" t="s">
        <v>45</v>
      </c>
      <c r="C51" s="29">
        <f t="shared" si="0"/>
        <v>200000</v>
      </c>
      <c r="D51" s="29">
        <f>SUM(D52:D54)</f>
        <v>0</v>
      </c>
      <c r="E51" s="29">
        <f>SUM(E52:E54)</f>
        <v>200000</v>
      </c>
      <c r="F51" s="31">
        <f>SUM(F52:F54)</f>
        <v>0</v>
      </c>
    </row>
    <row r="52" spans="1:7" ht="23.45" customHeight="1" x14ac:dyDescent="0.2">
      <c r="A52" s="16">
        <v>19010100</v>
      </c>
      <c r="B52" s="34" t="s">
        <v>46</v>
      </c>
      <c r="C52" s="29">
        <f t="shared" si="0"/>
        <v>176000</v>
      </c>
      <c r="D52" s="27">
        <v>0</v>
      </c>
      <c r="E52" s="27">
        <v>176000</v>
      </c>
      <c r="F52" s="46">
        <v>0</v>
      </c>
    </row>
    <row r="53" spans="1:7" ht="24" customHeight="1" x14ac:dyDescent="0.2">
      <c r="A53" s="16">
        <v>19010200</v>
      </c>
      <c r="B53" s="34" t="s">
        <v>47</v>
      </c>
      <c r="C53" s="29">
        <f t="shared" si="0"/>
        <v>16000</v>
      </c>
      <c r="D53" s="27">
        <v>0</v>
      </c>
      <c r="E53" s="27">
        <v>16000</v>
      </c>
      <c r="F53" s="46">
        <v>0</v>
      </c>
    </row>
    <row r="54" spans="1:7" ht="36" customHeight="1" x14ac:dyDescent="0.2">
      <c r="A54" s="16">
        <v>19010300</v>
      </c>
      <c r="B54" s="34" t="s">
        <v>48</v>
      </c>
      <c r="C54" s="29">
        <f t="shared" si="0"/>
        <v>8000</v>
      </c>
      <c r="D54" s="27">
        <v>0</v>
      </c>
      <c r="E54" s="27">
        <v>8000</v>
      </c>
      <c r="F54" s="46">
        <v>0</v>
      </c>
    </row>
    <row r="55" spans="1:7" x14ac:dyDescent="0.2">
      <c r="A55" s="12">
        <v>20000000</v>
      </c>
      <c r="B55" s="32" t="s">
        <v>3</v>
      </c>
      <c r="C55" s="29">
        <f t="shared" si="0"/>
        <v>47438368</v>
      </c>
      <c r="D55" s="29">
        <f>SUM(D56+D61+D72+D77)</f>
        <v>18125000</v>
      </c>
      <c r="E55" s="29">
        <f>SUM(E56+E61+E72+E77)</f>
        <v>29313368</v>
      </c>
      <c r="F55" s="31">
        <f>SUM(F56+F61+F72+F77)</f>
        <v>3000000</v>
      </c>
    </row>
    <row r="56" spans="1:7" x14ac:dyDescent="0.2">
      <c r="A56" s="12">
        <v>21000000</v>
      </c>
      <c r="B56" s="32" t="s">
        <v>4</v>
      </c>
      <c r="C56" s="29">
        <f t="shared" si="0"/>
        <v>850000</v>
      </c>
      <c r="D56" s="29">
        <f>SUM(D57+D58)</f>
        <v>850000</v>
      </c>
      <c r="E56" s="29">
        <f>SUM(E57:E58)</f>
        <v>0</v>
      </c>
      <c r="F56" s="31">
        <f>SUM(F57)</f>
        <v>0</v>
      </c>
      <c r="G56" s="71"/>
    </row>
    <row r="57" spans="1:7" ht="33.75" customHeight="1" x14ac:dyDescent="0.2">
      <c r="A57" s="16">
        <v>21010300</v>
      </c>
      <c r="B57" s="34" t="s">
        <v>56</v>
      </c>
      <c r="C57" s="29">
        <f t="shared" si="0"/>
        <v>200000</v>
      </c>
      <c r="D57" s="28">
        <v>200000</v>
      </c>
      <c r="E57" s="27">
        <v>0</v>
      </c>
      <c r="F57" s="46">
        <v>0</v>
      </c>
    </row>
    <row r="58" spans="1:7" ht="15.6" customHeight="1" x14ac:dyDescent="0.2">
      <c r="A58" s="21">
        <v>21080000</v>
      </c>
      <c r="B58" s="33" t="s">
        <v>5</v>
      </c>
      <c r="C58" s="29">
        <f t="shared" si="0"/>
        <v>650000</v>
      </c>
      <c r="D58" s="29">
        <f>SUM(D59:D60)</f>
        <v>650000</v>
      </c>
      <c r="E58" s="29">
        <f>SUM(E59:E59)</f>
        <v>0</v>
      </c>
      <c r="F58" s="31">
        <f>SUM(F59:F59)</f>
        <v>0</v>
      </c>
      <c r="G58" s="71"/>
    </row>
    <row r="59" spans="1:7" ht="15" customHeight="1" x14ac:dyDescent="0.2">
      <c r="A59" s="13">
        <v>21081100</v>
      </c>
      <c r="B59" s="35" t="s">
        <v>23</v>
      </c>
      <c r="C59" s="29">
        <f t="shared" si="0"/>
        <v>550000</v>
      </c>
      <c r="D59" s="28">
        <v>550000</v>
      </c>
      <c r="E59" s="27">
        <v>0</v>
      </c>
      <c r="F59" s="46">
        <v>0</v>
      </c>
    </row>
    <row r="60" spans="1:7" ht="22.15" customHeight="1" x14ac:dyDescent="0.2">
      <c r="A60" s="13">
        <v>21081500</v>
      </c>
      <c r="B60" s="35" t="s">
        <v>102</v>
      </c>
      <c r="C60" s="29">
        <f t="shared" si="0"/>
        <v>100000</v>
      </c>
      <c r="D60" s="28">
        <v>100000</v>
      </c>
      <c r="E60" s="27">
        <v>0</v>
      </c>
      <c r="F60" s="46">
        <v>0</v>
      </c>
    </row>
    <row r="61" spans="1:7" ht="22.9" customHeight="1" x14ac:dyDescent="0.2">
      <c r="A61" s="12">
        <v>22000000</v>
      </c>
      <c r="B61" s="32" t="s">
        <v>38</v>
      </c>
      <c r="C61" s="29">
        <f t="shared" si="0"/>
        <v>9715000</v>
      </c>
      <c r="D61" s="29">
        <f>SUM(D62+D67+D69)</f>
        <v>9715000</v>
      </c>
      <c r="E61" s="29">
        <f>SUM(E62+E67+E69)</f>
        <v>0</v>
      </c>
      <c r="F61" s="31">
        <f>SUM(F62+F67+F69)</f>
        <v>0</v>
      </c>
    </row>
    <row r="62" spans="1:7" x14ac:dyDescent="0.2">
      <c r="A62" s="21">
        <v>22010000</v>
      </c>
      <c r="B62" s="33" t="s">
        <v>67</v>
      </c>
      <c r="C62" s="29">
        <f t="shared" si="0"/>
        <v>8605000</v>
      </c>
      <c r="D62" s="29">
        <f>SUM(D63:D66)</f>
        <v>8605000</v>
      </c>
      <c r="E62" s="29">
        <f>SUM(E64:E66)</f>
        <v>0</v>
      </c>
      <c r="F62" s="31">
        <f>SUM(F64:F66)</f>
        <v>0</v>
      </c>
      <c r="G62" s="71"/>
    </row>
    <row r="63" spans="1:7" s="60" customFormat="1" ht="45" x14ac:dyDescent="0.2">
      <c r="A63" s="16">
        <v>22010200</v>
      </c>
      <c r="B63" s="34" t="s">
        <v>89</v>
      </c>
      <c r="C63" s="29">
        <f>SUM(D63)</f>
        <v>55000</v>
      </c>
      <c r="D63" s="27">
        <v>55000</v>
      </c>
      <c r="E63" s="27">
        <v>0</v>
      </c>
      <c r="F63" s="45">
        <v>0</v>
      </c>
      <c r="G63" s="71"/>
    </row>
    <row r="64" spans="1:7" ht="22.5" x14ac:dyDescent="0.2">
      <c r="A64" s="16">
        <v>22010300</v>
      </c>
      <c r="B64" s="34" t="s">
        <v>75</v>
      </c>
      <c r="C64" s="29">
        <f t="shared" si="0"/>
        <v>500000</v>
      </c>
      <c r="D64" s="27">
        <v>500000</v>
      </c>
      <c r="E64" s="27">
        <v>0</v>
      </c>
      <c r="F64" s="45">
        <v>0</v>
      </c>
    </row>
    <row r="65" spans="1:7" ht="14.25" customHeight="1" x14ac:dyDescent="0.2">
      <c r="A65" s="16">
        <v>22012500</v>
      </c>
      <c r="B65" s="34" t="s">
        <v>68</v>
      </c>
      <c r="C65" s="29">
        <f t="shared" si="0"/>
        <v>7800000</v>
      </c>
      <c r="D65" s="27">
        <v>7800000</v>
      </c>
      <c r="E65" s="27">
        <v>0</v>
      </c>
      <c r="F65" s="45">
        <v>0</v>
      </c>
    </row>
    <row r="66" spans="1:7" ht="22.15" customHeight="1" x14ac:dyDescent="0.2">
      <c r="A66" s="16">
        <v>22012600</v>
      </c>
      <c r="B66" s="34" t="s">
        <v>76</v>
      </c>
      <c r="C66" s="29">
        <f t="shared" si="0"/>
        <v>250000</v>
      </c>
      <c r="D66" s="27">
        <v>250000</v>
      </c>
      <c r="E66" s="27">
        <v>0</v>
      </c>
      <c r="F66" s="45">
        <v>0</v>
      </c>
    </row>
    <row r="67" spans="1:7" ht="24" customHeight="1" x14ac:dyDescent="0.2">
      <c r="A67" s="21">
        <v>22080000</v>
      </c>
      <c r="B67" s="33" t="s">
        <v>39</v>
      </c>
      <c r="C67" s="29">
        <f t="shared" si="0"/>
        <v>1050000</v>
      </c>
      <c r="D67" s="25">
        <f>SUM(D68)</f>
        <v>1050000</v>
      </c>
      <c r="E67" s="29">
        <f>SUM(E68)</f>
        <v>0</v>
      </c>
      <c r="F67" s="43">
        <f>SUM(F68)</f>
        <v>0</v>
      </c>
      <c r="G67" s="71"/>
    </row>
    <row r="68" spans="1:7" ht="22.9" customHeight="1" x14ac:dyDescent="0.2">
      <c r="A68" s="17">
        <v>22080400</v>
      </c>
      <c r="B68" s="35" t="s">
        <v>40</v>
      </c>
      <c r="C68" s="29">
        <f t="shared" si="0"/>
        <v>1050000</v>
      </c>
      <c r="D68" s="28">
        <v>1050000</v>
      </c>
      <c r="E68" s="27">
        <v>0</v>
      </c>
      <c r="F68" s="45">
        <v>0</v>
      </c>
    </row>
    <row r="69" spans="1:7" x14ac:dyDescent="0.2">
      <c r="A69" s="21">
        <v>22090000</v>
      </c>
      <c r="B69" s="33" t="s">
        <v>6</v>
      </c>
      <c r="C69" s="29">
        <f t="shared" si="0"/>
        <v>60000</v>
      </c>
      <c r="D69" s="25">
        <f>SUM(D70:D71)</f>
        <v>60000</v>
      </c>
      <c r="E69" s="29">
        <f>SUM(E70:E71)</f>
        <v>0</v>
      </c>
      <c r="F69" s="43">
        <f>SUM(F70:F71)</f>
        <v>0</v>
      </c>
      <c r="G69" s="71"/>
    </row>
    <row r="70" spans="1:7" ht="33" customHeight="1" x14ac:dyDescent="0.2">
      <c r="A70" s="16">
        <v>22090100</v>
      </c>
      <c r="B70" s="34" t="s">
        <v>24</v>
      </c>
      <c r="C70" s="29">
        <f t="shared" si="0"/>
        <v>32000</v>
      </c>
      <c r="D70" s="28">
        <v>32000</v>
      </c>
      <c r="E70" s="27">
        <v>0</v>
      </c>
      <c r="F70" s="45">
        <v>0</v>
      </c>
    </row>
    <row r="71" spans="1:7" ht="22.9" customHeight="1" x14ac:dyDescent="0.2">
      <c r="A71" s="19">
        <v>22090400</v>
      </c>
      <c r="B71" s="34" t="s">
        <v>25</v>
      </c>
      <c r="C71" s="29">
        <f t="shared" si="0"/>
        <v>28000</v>
      </c>
      <c r="D71" s="28">
        <v>28000</v>
      </c>
      <c r="E71" s="27">
        <v>0</v>
      </c>
      <c r="F71" s="46">
        <v>0</v>
      </c>
    </row>
    <row r="72" spans="1:7" ht="14.25" customHeight="1" x14ac:dyDescent="0.2">
      <c r="A72" s="12">
        <v>24000000</v>
      </c>
      <c r="B72" s="32" t="s">
        <v>7</v>
      </c>
      <c r="C72" s="29">
        <f t="shared" si="0"/>
        <v>10575000</v>
      </c>
      <c r="D72" s="29">
        <f>SUM(D73)</f>
        <v>7560000</v>
      </c>
      <c r="E72" s="29">
        <f>SUM(E73+E76)</f>
        <v>3015000</v>
      </c>
      <c r="F72" s="31">
        <f>SUM(F73+F76)</f>
        <v>3000000</v>
      </c>
      <c r="G72" s="71"/>
    </row>
    <row r="73" spans="1:7" ht="12.75" customHeight="1" x14ac:dyDescent="0.2">
      <c r="A73" s="21">
        <v>24060000</v>
      </c>
      <c r="B73" s="33" t="s">
        <v>5</v>
      </c>
      <c r="C73" s="29">
        <f t="shared" si="0"/>
        <v>7575000</v>
      </c>
      <c r="D73" s="29">
        <f>SUM(D74:D75)</f>
        <v>7560000</v>
      </c>
      <c r="E73" s="29">
        <f>SUM(E74:E75)</f>
        <v>15000</v>
      </c>
      <c r="F73" s="31">
        <f>SUM(F74:F75)</f>
        <v>0</v>
      </c>
    </row>
    <row r="74" spans="1:7" x14ac:dyDescent="0.2">
      <c r="A74" s="13">
        <v>24060300</v>
      </c>
      <c r="B74" s="35" t="s">
        <v>5</v>
      </c>
      <c r="C74" s="29">
        <f t="shared" si="0"/>
        <v>7560000</v>
      </c>
      <c r="D74" s="27">
        <v>7560000</v>
      </c>
      <c r="E74" s="27">
        <v>0</v>
      </c>
      <c r="F74" s="45">
        <v>0</v>
      </c>
    </row>
    <row r="75" spans="1:7" ht="34.15" customHeight="1" x14ac:dyDescent="0.2">
      <c r="A75" s="15">
        <v>24062100</v>
      </c>
      <c r="B75" s="35" t="s">
        <v>27</v>
      </c>
      <c r="C75" s="29">
        <f t="shared" si="0"/>
        <v>15000</v>
      </c>
      <c r="D75" s="28">
        <v>0</v>
      </c>
      <c r="E75" s="27">
        <v>15000</v>
      </c>
      <c r="F75" s="46">
        <v>0</v>
      </c>
    </row>
    <row r="76" spans="1:7" ht="22.15" customHeight="1" x14ac:dyDescent="0.2">
      <c r="A76" s="15">
        <v>24170000</v>
      </c>
      <c r="B76" s="35" t="s">
        <v>53</v>
      </c>
      <c r="C76" s="29">
        <f t="shared" si="0"/>
        <v>3000000</v>
      </c>
      <c r="D76" s="28">
        <v>0</v>
      </c>
      <c r="E76" s="27">
        <v>3000000</v>
      </c>
      <c r="F76" s="45">
        <v>3000000</v>
      </c>
    </row>
    <row r="77" spans="1:7" x14ac:dyDescent="0.2">
      <c r="A77" s="14">
        <v>25000000</v>
      </c>
      <c r="B77" s="32" t="s">
        <v>8</v>
      </c>
      <c r="C77" s="29">
        <f t="shared" si="0"/>
        <v>26298368</v>
      </c>
      <c r="D77" s="25">
        <f>SUM(D78)</f>
        <v>0</v>
      </c>
      <c r="E77" s="58">
        <f>SUM(E78)</f>
        <v>26298368</v>
      </c>
      <c r="F77" s="31">
        <f>SUM(F78)</f>
        <v>0</v>
      </c>
    </row>
    <row r="78" spans="1:7" ht="24.6" customHeight="1" x14ac:dyDescent="0.2">
      <c r="A78" s="16">
        <v>25010000</v>
      </c>
      <c r="B78" s="34" t="s">
        <v>42</v>
      </c>
      <c r="C78" s="29">
        <f t="shared" si="0"/>
        <v>26298368</v>
      </c>
      <c r="D78" s="28">
        <f>SUM(D79:D80)</f>
        <v>0</v>
      </c>
      <c r="E78" s="68">
        <f>SUM(E79:E81)</f>
        <v>26298368</v>
      </c>
      <c r="F78" s="46">
        <f>SUM(F79:F80)</f>
        <v>0</v>
      </c>
    </row>
    <row r="79" spans="1:7" ht="22.15" customHeight="1" x14ac:dyDescent="0.2">
      <c r="A79" s="16">
        <v>25010100</v>
      </c>
      <c r="B79" s="34" t="s">
        <v>43</v>
      </c>
      <c r="C79" s="29">
        <f t="shared" si="0"/>
        <v>24503236</v>
      </c>
      <c r="D79" s="28">
        <v>0</v>
      </c>
      <c r="E79" s="68">
        <v>24503236</v>
      </c>
      <c r="F79" s="45">
        <v>0</v>
      </c>
    </row>
    <row r="80" spans="1:7" ht="13.15" customHeight="1" x14ac:dyDescent="0.2">
      <c r="A80" s="16">
        <v>25010300</v>
      </c>
      <c r="B80" s="34" t="s">
        <v>26</v>
      </c>
      <c r="C80" s="29">
        <f t="shared" si="0"/>
        <v>1788132</v>
      </c>
      <c r="D80" s="28">
        <v>0</v>
      </c>
      <c r="E80" s="68">
        <v>1788132</v>
      </c>
      <c r="F80" s="45">
        <v>0</v>
      </c>
    </row>
    <row r="81" spans="1:7" ht="23.45" customHeight="1" x14ac:dyDescent="0.2">
      <c r="A81" s="16">
        <v>25010400</v>
      </c>
      <c r="B81" s="34" t="s">
        <v>118</v>
      </c>
      <c r="C81" s="29">
        <f t="shared" si="0"/>
        <v>7000</v>
      </c>
      <c r="D81" s="28">
        <v>0</v>
      </c>
      <c r="E81" s="68">
        <v>7000</v>
      </c>
      <c r="F81" s="45">
        <v>0</v>
      </c>
    </row>
    <row r="82" spans="1:7" ht="15.75" customHeight="1" x14ac:dyDescent="0.2">
      <c r="A82" s="14">
        <v>30000000</v>
      </c>
      <c r="B82" s="32" t="s">
        <v>9</v>
      </c>
      <c r="C82" s="29">
        <f t="shared" si="0"/>
        <v>4515000</v>
      </c>
      <c r="D82" s="29">
        <f>D83+D88</f>
        <v>15000</v>
      </c>
      <c r="E82" s="29">
        <f>SUM(E83+E88)</f>
        <v>4500000</v>
      </c>
      <c r="F82" s="31">
        <f>SUM(F83+F88)</f>
        <v>4500000</v>
      </c>
      <c r="G82" s="71"/>
    </row>
    <row r="83" spans="1:7" ht="19.5" customHeight="1" x14ac:dyDescent="0.2">
      <c r="A83" s="21">
        <v>31000000</v>
      </c>
      <c r="B83" s="36" t="s">
        <v>28</v>
      </c>
      <c r="C83" s="29">
        <f t="shared" si="0"/>
        <v>3015000</v>
      </c>
      <c r="D83" s="29">
        <f>SUM(D84+D86)</f>
        <v>15000</v>
      </c>
      <c r="E83" s="29">
        <f>SUM(F83)</f>
        <v>3000000</v>
      </c>
      <c r="F83" s="31">
        <f>SUM(F84:F87)</f>
        <v>3000000</v>
      </c>
    </row>
    <row r="84" spans="1:7" ht="45" customHeight="1" x14ac:dyDescent="0.2">
      <c r="A84" s="23">
        <v>31010000</v>
      </c>
      <c r="B84" s="40" t="s">
        <v>44</v>
      </c>
      <c r="C84" s="29">
        <f t="shared" ref="C84:C97" si="1">SUM(D84+E84)</f>
        <v>13000</v>
      </c>
      <c r="D84" s="27">
        <f>SUM(D85)</f>
        <v>13000</v>
      </c>
      <c r="E84" s="27">
        <v>0</v>
      </c>
      <c r="F84" s="46">
        <v>0</v>
      </c>
    </row>
    <row r="85" spans="1:7" ht="43.9" customHeight="1" x14ac:dyDescent="0.2">
      <c r="A85" s="17">
        <v>31010200</v>
      </c>
      <c r="B85" s="24" t="s">
        <v>41</v>
      </c>
      <c r="C85" s="29">
        <f t="shared" si="1"/>
        <v>13000</v>
      </c>
      <c r="D85" s="27">
        <v>13000</v>
      </c>
      <c r="E85" s="27">
        <v>0</v>
      </c>
      <c r="F85" s="46">
        <v>0</v>
      </c>
    </row>
    <row r="86" spans="1:7" ht="24.6" customHeight="1" x14ac:dyDescent="0.2">
      <c r="A86" s="23">
        <v>31020000</v>
      </c>
      <c r="B86" s="40" t="s">
        <v>49</v>
      </c>
      <c r="C86" s="29">
        <f t="shared" si="1"/>
        <v>2000</v>
      </c>
      <c r="D86" s="58">
        <v>2000</v>
      </c>
      <c r="E86" s="29">
        <v>0</v>
      </c>
      <c r="F86" s="31">
        <v>0</v>
      </c>
    </row>
    <row r="87" spans="1:7" ht="24.6" customHeight="1" x14ac:dyDescent="0.2">
      <c r="A87" s="23">
        <v>31030000</v>
      </c>
      <c r="B87" s="40" t="s">
        <v>108</v>
      </c>
      <c r="C87" s="29">
        <f t="shared" si="1"/>
        <v>3000000</v>
      </c>
      <c r="D87" s="58">
        <v>0</v>
      </c>
      <c r="E87" s="29">
        <v>3000000</v>
      </c>
      <c r="F87" s="31">
        <v>3000000</v>
      </c>
    </row>
    <row r="88" spans="1:7" x14ac:dyDescent="0.2">
      <c r="A88" s="21">
        <v>33000000</v>
      </c>
      <c r="B88" s="36" t="s">
        <v>29</v>
      </c>
      <c r="C88" s="29">
        <f t="shared" si="1"/>
        <v>1500000</v>
      </c>
      <c r="D88" s="29">
        <f>SUM(D89)</f>
        <v>0</v>
      </c>
      <c r="E88" s="29">
        <f>SUM(E89)</f>
        <v>1500000</v>
      </c>
      <c r="F88" s="31">
        <f>SUM(F89)</f>
        <v>1500000</v>
      </c>
    </row>
    <row r="89" spans="1:7" ht="17.25" customHeight="1" x14ac:dyDescent="0.2">
      <c r="A89" s="23">
        <v>33010000</v>
      </c>
      <c r="B89" s="33" t="s">
        <v>72</v>
      </c>
      <c r="C89" s="29">
        <f t="shared" si="1"/>
        <v>1500000</v>
      </c>
      <c r="D89" s="29">
        <f>SUM(D90:D90)</f>
        <v>0</v>
      </c>
      <c r="E89" s="29">
        <f>E90</f>
        <v>1500000</v>
      </c>
      <c r="F89" s="45">
        <v>1500000</v>
      </c>
    </row>
    <row r="90" spans="1:7" ht="45" customHeight="1" x14ac:dyDescent="0.2">
      <c r="A90" s="17">
        <v>33010100</v>
      </c>
      <c r="B90" s="34" t="s">
        <v>73</v>
      </c>
      <c r="C90" s="29">
        <f t="shared" si="1"/>
        <v>1500000</v>
      </c>
      <c r="D90" s="27">
        <v>0</v>
      </c>
      <c r="E90" s="27">
        <v>1500000</v>
      </c>
      <c r="F90" s="45">
        <v>1500000</v>
      </c>
    </row>
    <row r="91" spans="1:7" x14ac:dyDescent="0.2">
      <c r="A91" s="14">
        <v>50000000</v>
      </c>
      <c r="B91" s="32" t="s">
        <v>10</v>
      </c>
      <c r="C91" s="29">
        <f t="shared" si="1"/>
        <v>1400000</v>
      </c>
      <c r="D91" s="29">
        <f>SUM(D92)</f>
        <v>0</v>
      </c>
      <c r="E91" s="25">
        <f>SUM(E92)</f>
        <v>1400000</v>
      </c>
      <c r="F91" s="43">
        <f>SUM(F92)</f>
        <v>0</v>
      </c>
    </row>
    <row r="92" spans="1:7" ht="37.5" customHeight="1" x14ac:dyDescent="0.2">
      <c r="A92" s="15">
        <v>50110000</v>
      </c>
      <c r="B92" s="35" t="s">
        <v>11</v>
      </c>
      <c r="C92" s="29">
        <f t="shared" si="1"/>
        <v>1400000</v>
      </c>
      <c r="D92" s="27">
        <v>0</v>
      </c>
      <c r="E92" s="28">
        <v>1400000</v>
      </c>
      <c r="F92" s="45">
        <v>0</v>
      </c>
    </row>
    <row r="93" spans="1:7" ht="25.5" x14ac:dyDescent="0.2">
      <c r="A93" s="17"/>
      <c r="B93" s="41" t="s">
        <v>88</v>
      </c>
      <c r="C93" s="29">
        <f t="shared" si="1"/>
        <v>728413368</v>
      </c>
      <c r="D93" s="29">
        <f>SUM(D91+D82+D55+D14)</f>
        <v>693000000</v>
      </c>
      <c r="E93" s="29">
        <f>SUM(E91+E82+E55+E14)</f>
        <v>35413368</v>
      </c>
      <c r="F93" s="31">
        <f>SUM(F91+F82+F55+F14)</f>
        <v>7500000</v>
      </c>
      <c r="G93" s="30"/>
    </row>
    <row r="94" spans="1:7" ht="25.15" customHeight="1" x14ac:dyDescent="0.2">
      <c r="A94" s="12">
        <v>40000000</v>
      </c>
      <c r="B94" s="32" t="s">
        <v>82</v>
      </c>
      <c r="C94" s="29">
        <f t="shared" si="1"/>
        <v>267538500</v>
      </c>
      <c r="D94" s="29">
        <f>SUM(D95+D97+D99+D110)</f>
        <v>267538500</v>
      </c>
      <c r="E94" s="29">
        <f>E95+E99+E110</f>
        <v>0</v>
      </c>
      <c r="F94" s="31">
        <f>F95+F99+F110</f>
        <v>0</v>
      </c>
    </row>
    <row r="95" spans="1:7" ht="14.45" customHeight="1" x14ac:dyDescent="0.2">
      <c r="A95" s="21">
        <v>41020000</v>
      </c>
      <c r="B95" s="33" t="s">
        <v>83</v>
      </c>
      <c r="C95" s="29">
        <f t="shared" si="1"/>
        <v>46884500</v>
      </c>
      <c r="D95" s="29">
        <f>SUM(D96:D96)</f>
        <v>46884500</v>
      </c>
      <c r="E95" s="29">
        <v>0</v>
      </c>
      <c r="F95" s="31">
        <v>0</v>
      </c>
    </row>
    <row r="96" spans="1:7" x14ac:dyDescent="0.2">
      <c r="A96" s="13">
        <v>41020100</v>
      </c>
      <c r="B96" s="35" t="s">
        <v>69</v>
      </c>
      <c r="C96" s="29">
        <f t="shared" si="1"/>
        <v>46884500</v>
      </c>
      <c r="D96" s="29">
        <v>46884500</v>
      </c>
      <c r="E96" s="27">
        <v>0</v>
      </c>
      <c r="F96" s="45">
        <v>0</v>
      </c>
    </row>
    <row r="97" spans="1:6" hidden="1" x14ac:dyDescent="0.2">
      <c r="A97" s="21">
        <v>41040000</v>
      </c>
      <c r="B97" s="33" t="s">
        <v>96</v>
      </c>
      <c r="C97" s="29">
        <f t="shared" si="1"/>
        <v>0</v>
      </c>
      <c r="D97" s="29">
        <f>SUM(D98)</f>
        <v>0</v>
      </c>
      <c r="E97" s="29">
        <f>SUM(E98)</f>
        <v>0</v>
      </c>
      <c r="F97" s="31">
        <f>SUM(F98)</f>
        <v>0</v>
      </c>
    </row>
    <row r="98" spans="1:6" ht="32.450000000000003" hidden="1" customHeight="1" x14ac:dyDescent="0.2">
      <c r="A98" s="13">
        <v>41040200</v>
      </c>
      <c r="B98" s="35" t="s">
        <v>97</v>
      </c>
      <c r="C98" s="27"/>
      <c r="D98" s="27"/>
      <c r="E98" s="27"/>
      <c r="F98" s="45"/>
    </row>
    <row r="99" spans="1:6" ht="12" customHeight="1" x14ac:dyDescent="0.2">
      <c r="A99" s="12">
        <v>41030000</v>
      </c>
      <c r="B99" s="32" t="s">
        <v>80</v>
      </c>
      <c r="C99" s="29">
        <f>SUM(D99+E99)</f>
        <v>220654000</v>
      </c>
      <c r="D99" s="29">
        <f>SUM(D100:D107)</f>
        <v>220654000</v>
      </c>
      <c r="E99" s="29">
        <f>SUM(E101:E105)</f>
        <v>0</v>
      </c>
      <c r="F99" s="31">
        <f>SUM(F101:F105)</f>
        <v>0</v>
      </c>
    </row>
    <row r="100" spans="1:6" ht="36.6" hidden="1" customHeight="1" x14ac:dyDescent="0.2">
      <c r="A100" s="16">
        <v>41030400</v>
      </c>
      <c r="B100" s="34" t="s">
        <v>105</v>
      </c>
      <c r="C100" s="29">
        <f t="shared" ref="C100:C105" si="2">SUM(D100+E100)</f>
        <v>0</v>
      </c>
      <c r="D100" s="27"/>
      <c r="E100" s="27"/>
      <c r="F100" s="45"/>
    </row>
    <row r="101" spans="1:6" ht="38.450000000000003" hidden="1" customHeight="1" x14ac:dyDescent="0.2">
      <c r="A101" s="16">
        <v>41031400</v>
      </c>
      <c r="B101" s="34" t="s">
        <v>98</v>
      </c>
      <c r="C101" s="29">
        <f t="shared" si="2"/>
        <v>0</v>
      </c>
      <c r="D101" s="29"/>
      <c r="E101" s="27"/>
      <c r="F101" s="45"/>
    </row>
    <row r="102" spans="1:6" ht="34.9" hidden="1" customHeight="1" x14ac:dyDescent="0.2">
      <c r="A102" s="16">
        <v>41031700</v>
      </c>
      <c r="B102" s="34" t="s">
        <v>104</v>
      </c>
      <c r="C102" s="29">
        <f t="shared" si="2"/>
        <v>0</v>
      </c>
      <c r="D102" s="27"/>
      <c r="E102" s="27"/>
      <c r="F102" s="45"/>
    </row>
    <row r="103" spans="1:6" ht="26.45" hidden="1" customHeight="1" x14ac:dyDescent="0.2">
      <c r="A103" s="16">
        <v>41032300</v>
      </c>
      <c r="B103" s="34" t="s">
        <v>106</v>
      </c>
      <c r="C103" s="29">
        <f t="shared" si="2"/>
        <v>0</v>
      </c>
      <c r="D103" s="27"/>
      <c r="E103" s="27"/>
      <c r="F103" s="45"/>
    </row>
    <row r="104" spans="1:6" ht="12" customHeight="1" x14ac:dyDescent="0.2">
      <c r="A104" s="13">
        <v>41033900</v>
      </c>
      <c r="B104" s="34" t="s">
        <v>70</v>
      </c>
      <c r="C104" s="27">
        <f t="shared" si="2"/>
        <v>190103400</v>
      </c>
      <c r="D104" s="27">
        <v>190103400</v>
      </c>
      <c r="E104" s="27"/>
      <c r="F104" s="45"/>
    </row>
    <row r="105" spans="1:6" ht="12" customHeight="1" x14ac:dyDescent="0.2">
      <c r="A105" s="16">
        <v>41034200</v>
      </c>
      <c r="B105" s="34" t="s">
        <v>71</v>
      </c>
      <c r="C105" s="27">
        <f t="shared" si="2"/>
        <v>30550600</v>
      </c>
      <c r="D105" s="27">
        <v>30550600</v>
      </c>
      <c r="E105" s="27"/>
      <c r="F105" s="45"/>
    </row>
    <row r="106" spans="1:6" ht="24.6" hidden="1" customHeight="1" x14ac:dyDescent="0.2">
      <c r="A106" s="64">
        <v>41034500</v>
      </c>
      <c r="B106" s="63" t="s">
        <v>109</v>
      </c>
      <c r="C106" s="29"/>
      <c r="D106" s="27"/>
      <c r="E106" s="27"/>
      <c r="F106" s="45"/>
    </row>
    <row r="107" spans="1:6" ht="48.6" hidden="1" customHeight="1" x14ac:dyDescent="0.2">
      <c r="A107" s="64">
        <v>41039100</v>
      </c>
      <c r="B107" s="35" t="s">
        <v>107</v>
      </c>
      <c r="C107" s="29"/>
      <c r="D107" s="27"/>
      <c r="E107" s="27"/>
      <c r="F107" s="45"/>
    </row>
    <row r="108" spans="1:6" ht="24.6" hidden="1" customHeight="1" x14ac:dyDescent="0.2">
      <c r="A108" s="64">
        <v>41040000</v>
      </c>
      <c r="B108" s="72" t="s">
        <v>110</v>
      </c>
      <c r="C108" s="29">
        <f>SUM(D108+E108)</f>
        <v>0</v>
      </c>
      <c r="D108" s="27">
        <f>SUM(D109)</f>
        <v>0</v>
      </c>
      <c r="E108" s="27"/>
      <c r="F108" s="45"/>
    </row>
    <row r="109" spans="1:6" ht="50.45" hidden="1" customHeight="1" x14ac:dyDescent="0.2">
      <c r="A109" s="73">
        <v>41040200</v>
      </c>
      <c r="B109" s="74" t="s">
        <v>111</v>
      </c>
      <c r="C109" s="29"/>
      <c r="D109" s="27"/>
      <c r="E109" s="27"/>
      <c r="F109" s="45"/>
    </row>
    <row r="110" spans="1:6" ht="12" hidden="1" customHeight="1" x14ac:dyDescent="0.2">
      <c r="A110" s="65">
        <v>41050000</v>
      </c>
      <c r="B110" s="33" t="s">
        <v>81</v>
      </c>
      <c r="C110" s="29">
        <f>SUM(D110+E110)</f>
        <v>0</v>
      </c>
      <c r="D110" s="29">
        <f>SUM(D111:D125)</f>
        <v>0</v>
      </c>
      <c r="E110" s="29">
        <f>SUM(E111:E123)</f>
        <v>0</v>
      </c>
      <c r="F110" s="31">
        <f>SUM(F111:F125)</f>
        <v>0</v>
      </c>
    </row>
    <row r="111" spans="1:6" ht="108" hidden="1" customHeight="1" x14ac:dyDescent="0.2">
      <c r="A111" s="66">
        <v>41050100</v>
      </c>
      <c r="B111" s="35" t="s">
        <v>93</v>
      </c>
      <c r="C111" s="29"/>
      <c r="D111" s="27"/>
      <c r="E111" s="27"/>
      <c r="F111" s="45"/>
    </row>
    <row r="112" spans="1:6" ht="37.9" hidden="1" customHeight="1" x14ac:dyDescent="0.2">
      <c r="A112" s="66">
        <v>41050200</v>
      </c>
      <c r="B112" s="35" t="s">
        <v>78</v>
      </c>
      <c r="C112" s="29"/>
      <c r="D112" s="27"/>
      <c r="E112" s="27"/>
      <c r="F112" s="45"/>
    </row>
    <row r="113" spans="1:7" ht="108" hidden="1" customHeight="1" x14ac:dyDescent="0.2">
      <c r="A113" s="66">
        <v>41050300</v>
      </c>
      <c r="B113" s="35" t="s">
        <v>84</v>
      </c>
      <c r="C113" s="29"/>
      <c r="D113" s="27"/>
      <c r="E113" s="27"/>
      <c r="F113" s="45"/>
    </row>
    <row r="114" spans="1:7" ht="153.6" hidden="1" customHeight="1" x14ac:dyDescent="0.2">
      <c r="A114" s="75">
        <v>41050600</v>
      </c>
      <c r="B114" s="74" t="s">
        <v>113</v>
      </c>
      <c r="C114" s="29"/>
      <c r="D114" s="76"/>
      <c r="E114" s="76"/>
      <c r="F114" s="62"/>
    </row>
    <row r="115" spans="1:7" ht="96" hidden="1" customHeight="1" x14ac:dyDescent="0.2">
      <c r="A115" s="66">
        <v>41050700</v>
      </c>
      <c r="B115" s="34" t="s">
        <v>94</v>
      </c>
      <c r="C115" s="29"/>
      <c r="D115" s="27"/>
      <c r="E115" s="27"/>
      <c r="F115" s="45"/>
    </row>
    <row r="116" spans="1:7" ht="30.75" hidden="1" customHeight="1" x14ac:dyDescent="0.2">
      <c r="A116" s="66">
        <v>41051000</v>
      </c>
      <c r="B116" s="34" t="s">
        <v>99</v>
      </c>
      <c r="C116" s="29"/>
      <c r="D116" s="27"/>
      <c r="E116" s="27"/>
      <c r="F116" s="45"/>
    </row>
    <row r="117" spans="1:7" ht="24.75" hidden="1" customHeight="1" x14ac:dyDescent="0.2">
      <c r="A117" s="66">
        <v>41051100</v>
      </c>
      <c r="B117" s="34" t="s">
        <v>100</v>
      </c>
      <c r="C117" s="29"/>
      <c r="D117" s="27"/>
      <c r="E117" s="27"/>
      <c r="F117" s="45"/>
    </row>
    <row r="118" spans="1:7" ht="36" hidden="1" customHeight="1" x14ac:dyDescent="0.2">
      <c r="A118" s="66">
        <v>41051200</v>
      </c>
      <c r="B118" s="34" t="s">
        <v>90</v>
      </c>
      <c r="C118" s="29"/>
      <c r="D118" s="27"/>
      <c r="E118" s="27"/>
      <c r="F118" s="45"/>
    </row>
    <row r="119" spans="1:7" ht="36" hidden="1" customHeight="1" x14ac:dyDescent="0.2">
      <c r="A119" s="66">
        <v>41051400</v>
      </c>
      <c r="B119" s="34" t="s">
        <v>101</v>
      </c>
      <c r="C119" s="29"/>
      <c r="D119" s="27"/>
      <c r="E119" s="27"/>
      <c r="F119" s="45"/>
    </row>
    <row r="120" spans="1:7" ht="27.6" hidden="1" customHeight="1" x14ac:dyDescent="0.2">
      <c r="A120" s="66">
        <v>41051500</v>
      </c>
      <c r="B120" s="24" t="s">
        <v>91</v>
      </c>
      <c r="C120" s="29"/>
      <c r="D120" s="27"/>
      <c r="E120" s="27"/>
      <c r="F120" s="45"/>
    </row>
    <row r="121" spans="1:7" ht="37.15" hidden="1" customHeight="1" x14ac:dyDescent="0.2">
      <c r="A121" s="66">
        <v>41052000</v>
      </c>
      <c r="B121" s="34" t="s">
        <v>92</v>
      </c>
      <c r="C121" s="29"/>
      <c r="D121" s="27"/>
      <c r="E121" s="27"/>
      <c r="F121" s="45"/>
    </row>
    <row r="122" spans="1:7" ht="22.15" hidden="1" customHeight="1" x14ac:dyDescent="0.2">
      <c r="A122" s="66">
        <v>41053600</v>
      </c>
      <c r="B122" s="34" t="s">
        <v>95</v>
      </c>
      <c r="C122" s="29"/>
      <c r="D122" s="27"/>
      <c r="E122" s="27"/>
      <c r="F122" s="45"/>
    </row>
    <row r="123" spans="1:7" ht="18.75" hidden="1" customHeight="1" x14ac:dyDescent="0.2">
      <c r="A123" s="66">
        <v>41053900</v>
      </c>
      <c r="B123" s="24" t="s">
        <v>79</v>
      </c>
      <c r="C123" s="29"/>
      <c r="D123" s="27"/>
      <c r="E123" s="27"/>
      <c r="F123" s="45"/>
    </row>
    <row r="124" spans="1:7" ht="34.9" hidden="1" customHeight="1" x14ac:dyDescent="0.2">
      <c r="A124" s="66">
        <v>41054300</v>
      </c>
      <c r="B124" s="24" t="s">
        <v>103</v>
      </c>
      <c r="C124" s="29"/>
      <c r="D124" s="27"/>
      <c r="E124" s="27"/>
      <c r="F124" s="45"/>
    </row>
    <row r="125" spans="1:7" ht="41.45" hidden="1" customHeight="1" x14ac:dyDescent="0.2">
      <c r="A125" s="66">
        <v>41054500</v>
      </c>
      <c r="B125" s="63" t="s">
        <v>112</v>
      </c>
      <c r="C125" s="29"/>
      <c r="D125" s="27"/>
      <c r="E125" s="27"/>
      <c r="F125" s="45"/>
    </row>
    <row r="126" spans="1:7" ht="16.149999999999999" customHeight="1" thickBot="1" x14ac:dyDescent="0.25">
      <c r="A126" s="49"/>
      <c r="B126" s="50" t="s">
        <v>12</v>
      </c>
      <c r="C126" s="52">
        <f>SUM(D126+E126)</f>
        <v>995951868</v>
      </c>
      <c r="D126" s="52">
        <f>SUM(D93+D94)</f>
        <v>960538500</v>
      </c>
      <c r="E126" s="52">
        <f>SUM(E93+E94)</f>
        <v>35413368</v>
      </c>
      <c r="F126" s="51">
        <f>SUM(F93+F94)</f>
        <v>7500000</v>
      </c>
      <c r="G126" s="22"/>
    </row>
    <row r="127" spans="1:7" ht="52.5" customHeight="1" x14ac:dyDescent="0.2">
      <c r="C127" s="30"/>
      <c r="D127" s="59"/>
      <c r="E127" s="60"/>
      <c r="F127" s="30"/>
      <c r="G127" s="30"/>
    </row>
    <row r="128" spans="1:7" ht="13.15" hidden="1" customHeight="1" x14ac:dyDescent="0.2">
      <c r="D128" s="60"/>
      <c r="E128" s="60"/>
    </row>
    <row r="129" spans="2:5" ht="13.15" hidden="1" customHeight="1" x14ac:dyDescent="0.2">
      <c r="B129" s="20"/>
      <c r="D129" s="60"/>
      <c r="E129" s="60"/>
    </row>
    <row r="130" spans="2:5" ht="13.15" hidden="1" customHeight="1" x14ac:dyDescent="0.2">
      <c r="D130" s="60"/>
      <c r="E130" s="60"/>
    </row>
    <row r="131" spans="2:5" ht="13.15" hidden="1" customHeight="1" x14ac:dyDescent="0.2">
      <c r="B131" s="20"/>
      <c r="D131" s="60"/>
      <c r="E131" s="60"/>
    </row>
    <row r="132" spans="2:5" ht="28.5" x14ac:dyDescent="0.2">
      <c r="B132" s="53" t="s">
        <v>77</v>
      </c>
      <c r="C132" s="54"/>
      <c r="D132" s="61"/>
      <c r="E132" s="61" t="s">
        <v>114</v>
      </c>
    </row>
    <row r="133" spans="2:5" ht="14.25" x14ac:dyDescent="0.2">
      <c r="B133" s="54"/>
      <c r="C133" s="54"/>
      <c r="D133" s="61"/>
      <c r="E133" s="61"/>
    </row>
    <row r="134" spans="2:5" ht="14.25" x14ac:dyDescent="0.2">
      <c r="B134" s="53" t="s">
        <v>119</v>
      </c>
      <c r="C134" s="54"/>
      <c r="D134" s="54"/>
      <c r="E134" s="54" t="s">
        <v>120</v>
      </c>
    </row>
    <row r="135" spans="2:5" x14ac:dyDescent="0.2">
      <c r="D135" s="60"/>
      <c r="E135" s="60"/>
    </row>
    <row r="136" spans="2:5" x14ac:dyDescent="0.2">
      <c r="D136" s="60"/>
      <c r="E136" s="60"/>
    </row>
    <row r="137" spans="2:5" x14ac:dyDescent="0.2">
      <c r="D137" s="60"/>
      <c r="E137" s="60"/>
    </row>
    <row r="138" spans="2:5" x14ac:dyDescent="0.2">
      <c r="D138" s="60"/>
      <c r="E138" s="60"/>
    </row>
    <row r="139" spans="2:5" x14ac:dyDescent="0.2">
      <c r="B139" s="77"/>
      <c r="D139" s="60"/>
      <c r="E139" s="60"/>
    </row>
    <row r="140" spans="2:5" ht="10.5" customHeight="1" x14ac:dyDescent="0.2">
      <c r="C140" s="30"/>
      <c r="D140" s="60"/>
      <c r="E140" s="60"/>
    </row>
    <row r="141" spans="2:5" x14ac:dyDescent="0.2">
      <c r="D141" s="60"/>
      <c r="E141" s="60"/>
    </row>
  </sheetData>
  <mergeCells count="8">
    <mergeCell ref="A12:A13"/>
    <mergeCell ref="B12:B13"/>
    <mergeCell ref="C12:C13"/>
    <mergeCell ref="A7:F7"/>
    <mergeCell ref="D12:D13"/>
    <mergeCell ref="E12:F12"/>
    <mergeCell ref="A9:B9"/>
    <mergeCell ref="A10:B10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1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2019-11-06T09:41:47Z</cp:lastPrinted>
  <dcterms:created xsi:type="dcterms:W3CDTF">2006-07-28T05:17:04Z</dcterms:created>
  <dcterms:modified xsi:type="dcterms:W3CDTF">2021-09-29T07:24:46Z</dcterms:modified>
</cp:coreProperties>
</file>